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2 Berufspolitik\24 Instrumente zur Unterstützung Berufsausübung\241 Entschädigungsfragen\231.8 Richtlöhne FilmurheberInnen\2023_Kampagne_Kick-off und Start\Kommunikation\Web intern\"/>
    </mc:Choice>
  </mc:AlternateContent>
  <xr:revisionPtr revIDLastSave="0" documentId="13_ncr:1_{F49742F3-6E34-497C-AA10-BD0B88666C9F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Dok Aufwand Entwicklung" sheetId="13" r:id="rId1"/>
    <sheet name="Dok Aufwand Herstellung" sheetId="14" r:id="rId2"/>
    <sheet name="Dok Honorar Entwicklung" sheetId="19" r:id="rId3"/>
    <sheet name="Dok Lohn Herstellung" sheetId="1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1" i="12" l="1"/>
  <c r="F11" i="12"/>
  <c r="E11" i="12"/>
  <c r="G11" i="12"/>
  <c r="C20" i="19"/>
  <c r="C8" i="19"/>
  <c r="C11" i="19" s="1"/>
  <c r="C18" i="19" s="1"/>
  <c r="D71" i="14" l="1"/>
  <c r="D36" i="14"/>
  <c r="D23" i="14"/>
  <c r="E23" i="14" s="1"/>
  <c r="D59" i="14"/>
  <c r="E59" i="14"/>
  <c r="E71" i="14"/>
  <c r="D25" i="13"/>
  <c r="E25" i="13" s="1"/>
  <c r="C20" i="12"/>
  <c r="C4" i="12"/>
  <c r="C8" i="12" s="1"/>
  <c r="C11" i="12" s="1"/>
  <c r="C18" i="12" s="1"/>
  <c r="E36" i="14" l="1"/>
</calcChain>
</file>

<file path=xl/sharedStrings.xml><?xml version="1.0" encoding="utf-8"?>
<sst xmlns="http://schemas.openxmlformats.org/spreadsheetml/2006/main" count="200" uniqueCount="140">
  <si>
    <t>AUFWAND IN TAGEN</t>
  </si>
  <si>
    <t>SCHNITTPHASE</t>
  </si>
  <si>
    <t>POSTPRODUKTIONSPHASE</t>
  </si>
  <si>
    <t>AUSWERTUNGSPHASE</t>
  </si>
  <si>
    <t>Die Produzent*in</t>
  </si>
  <si>
    <t>Ort und Datum</t>
  </si>
  <si>
    <t>Die Autor*in / Regisseur*in</t>
  </si>
  <si>
    <t>Regie:</t>
  </si>
  <si>
    <t>Produktion:</t>
  </si>
  <si>
    <t>Total angemessene Entschädigung</t>
  </si>
  <si>
    <t>Variante 1</t>
  </si>
  <si>
    <t>Variante 2</t>
  </si>
  <si>
    <t xml:space="preserve">Variante 3 </t>
  </si>
  <si>
    <t>eine Mischform aus Rückstellung und einer höheren Beteiligung</t>
  </si>
  <si>
    <t>zum selber ausfüllen</t>
  </si>
  <si>
    <t xml:space="preserve">ERSTELLUNG EINES EXPOSÉS </t>
  </si>
  <si>
    <t>RECHERCHE  (inkl. Reisetage)</t>
  </si>
  <si>
    <t>ERSTELLUNG EINES DOSSIERS FÜR ANTRAG AUF ENTWICKLUNGSFÖRDERUNG</t>
  </si>
  <si>
    <t>ERSTELLUNG EINES DOSSIERS FÜR ANTRAG AUF HERSTELLUNGSFÖRDERUNG</t>
  </si>
  <si>
    <t>ERSTELLUNG EINES TRAILERS / TEASERS FÜR HERSTELLUNGSFÖRDERUNG</t>
  </si>
  <si>
    <t>ADAPTION FÜR VERSCHIEDENE SENDER / FÖRDERER</t>
  </si>
  <si>
    <t>ARCHIVRECHERCHE</t>
  </si>
  <si>
    <t>PROTAGONISTINNENSUCHE und -PFLEGE</t>
  </si>
  <si>
    <t>TEAMAUSWAHL / BRIEFINGS</t>
  </si>
  <si>
    <t>DREHVORBEREITUNG FÜR REENACTMENT</t>
  </si>
  <si>
    <t>SICHTUNG DES DREHMATERIALS</t>
  </si>
  <si>
    <t>ERSTELLUNG EINES SCHNITTKONZEPTS</t>
  </si>
  <si>
    <t>VORBESPRECHUNG / EINFÜHRUNG EDITOR/IN</t>
  </si>
  <si>
    <t>TONSCHNITT</t>
  </si>
  <si>
    <t>SOUNDDESIGN</t>
  </si>
  <si>
    <t>ERSTELLUNG EINER KURZFASSUNG / ANDEREN FASSUNG FÜR DAS TV</t>
  </si>
  <si>
    <t>SPRACHAUFNAHMEN</t>
  </si>
  <si>
    <t>REVISION ÜBERSETZUNGEN, SPRACHVERSIONEN, UNTERTITELUNG</t>
  </si>
  <si>
    <t>ERSTELLUNG WEITERER SPRACHFASSUNGEN</t>
  </si>
  <si>
    <t>COLOR GRADING</t>
  </si>
  <si>
    <t>TONMISCHUNG</t>
  </si>
  <si>
    <t>AUDIODESKRIPTION ERSTELLEN</t>
  </si>
  <si>
    <t>Filmbudget:</t>
  </si>
  <si>
    <t>Erfahrungswerte</t>
  </si>
  <si>
    <t>5-10 Tage</t>
  </si>
  <si>
    <t>5-20 Tage</t>
  </si>
  <si>
    <t>2-15 Tage</t>
  </si>
  <si>
    <t>Weiterer Aufwand:</t>
  </si>
  <si>
    <t>5-15 Tage</t>
  </si>
  <si>
    <t>8-15 Tage</t>
  </si>
  <si>
    <t>2-10 Tage</t>
  </si>
  <si>
    <t>2-5 Tage</t>
  </si>
  <si>
    <t>TRAILER</t>
  </si>
  <si>
    <t>Arbeitstitel:</t>
  </si>
  <si>
    <t xml:space="preserve">Art des Films: </t>
  </si>
  <si>
    <t>10-30 Tage</t>
  </si>
  <si>
    <t>80-150 Tage</t>
  </si>
  <si>
    <t>20-40 Tage</t>
  </si>
  <si>
    <t>25-50 Tage</t>
  </si>
  <si>
    <t>8-20 Tage</t>
  </si>
  <si>
    <t>15-40 Tage</t>
  </si>
  <si>
    <t>REISE(N) ZU DREHARBEITEN</t>
  </si>
  <si>
    <t>30-50 Tage</t>
  </si>
  <si>
    <t>20-60 Tage</t>
  </si>
  <si>
    <t>15-30 Tage</t>
  </si>
  <si>
    <t>RESERVE NACHDREH</t>
  </si>
  <si>
    <t>10-20 Tage</t>
  </si>
  <si>
    <t>SONSTIGE FILMNACHBEREITUNG:</t>
  </si>
  <si>
    <t>100-200 Tage</t>
  </si>
  <si>
    <t>Aufwand in Wochen</t>
  </si>
  <si>
    <t>Auswertung</t>
  </si>
  <si>
    <t>Finanzielle Zusatzleistung Regie</t>
  </si>
  <si>
    <t>% Anteil effektive Vergütung vom Budget</t>
  </si>
  <si>
    <t>Zwischentotal Vergütung</t>
  </si>
  <si>
    <t>Effektive Vergütung laut Vertrag</t>
  </si>
  <si>
    <t>Wochenansatz, erfahrene Regie</t>
  </si>
  <si>
    <t>Schnitt</t>
  </si>
  <si>
    <t>Herstellungsbudget, inkl. Suissimage</t>
  </si>
  <si>
    <t>ENTWICKLUNG und FINANZIERUNG</t>
  </si>
  <si>
    <t>1-10 Tage</t>
  </si>
  <si>
    <t>5-25 Tage</t>
  </si>
  <si>
    <t>WELTPREMIERE, CH-PREMIERE, MEDIENARBEIT</t>
  </si>
  <si>
    <t>ÜBERARBEITUNG DOSSIER FÜR 2. EINGABE / DIV. FÖRDERSTELLEN</t>
  </si>
  <si>
    <t>Q&amp;A'S AN SCREENINGS / INTERVIEWS/ KINOTOUR AUSLAND</t>
  </si>
  <si>
    <t>Q&amp;A'S AN SCREENINGS / INTERVIEWS/ KINOTOUR CH</t>
  </si>
  <si>
    <t>3-10 Tage</t>
  </si>
  <si>
    <t>MUSIK AUFNAHMEN, FINETUNING, FINALISIERUNG</t>
  </si>
  <si>
    <t>SCHNITTTAGE (20-40 Wochen) inkl. UT's für Visionierung etc.</t>
  </si>
  <si>
    <t>DREHTAGE (6-10 WOCHEN)</t>
  </si>
  <si>
    <t>WEITERE DREHBUCH-/ KONZEPTANPASSUNGEN IN HERSTELLUNGSSPHASE</t>
  </si>
  <si>
    <t>VORBEREITUNGS- und DREHPHASE</t>
  </si>
  <si>
    <t>ÜBERSETZUNG / KORREKTUR DES DOSSIERS FÜR BEGUTACHTUNGSAUSSCHÜSSE</t>
  </si>
  <si>
    <t>Dieser Aufwandrechner soll eine Hilfestellung zur Berechnung des Entwicklungsaufwandes eines Schweizer Dokumentarfilms bieten. </t>
  </si>
  <si>
    <t>Dieser Aufwandrechner soll eine Hilfestellung zur Berechnung des Herstellungsaufwandes eines Schweizer Dokumentarfilms bieten. </t>
  </si>
  <si>
    <t>VERKAUFS- UND REDAKTIONSGESPRÄCHE, PITCHES, MÄRKTE, KOPRODUKTIONSTREFFEN ETC. (inkl. Reisen)</t>
  </si>
  <si>
    <t>DREHVORBEREITUNGEN (Teamsitungen, technische Abklärungen, Testdreh, Locationssuche)</t>
  </si>
  <si>
    <t>NACHBERARBEITUNG DREH (Abrechnung Spesen, Reporting)</t>
  </si>
  <si>
    <t>NACHBERARBEITUNG DREH (inkl. Protagonistenpflege)</t>
  </si>
  <si>
    <t>ERSTELLEN VON TRANSKRIPTEN (inkl. Übersetzungen/UT bei Rohmaterial in Fremdsprachen)</t>
  </si>
  <si>
    <t>KONZEPTIONSGESPRÄCHE mit PRODUKTION und/oder TV-REDAKTION ÜBER SCHNITT</t>
  </si>
  <si>
    <t>MUSIK (Konzeption, Zusammenarbeit Komponistin, Bearbeitung)</t>
  </si>
  <si>
    <t>ARCHIVSUCHE und -ARBEIT, ORGANISATION, EINSETZUNG</t>
  </si>
  <si>
    <t>ERSTELLUNG EINES KOMMENTARS und/oder VOICE-OVER</t>
  </si>
  <si>
    <t>GRAFIKMITARBEIT (Plakat, Titel, Abspann)</t>
  </si>
  <si>
    <t>MATERIALERSTELLUNGEN (SUISA, Dialog-, und Schnittlisten, etc.)</t>
  </si>
  <si>
    <t>ERSTELLUNG VON PRESSEMATERIAL (Texte)</t>
  </si>
  <si>
    <t>ERSTELLEN KONZEPT UND INHALT DIGITALER MEDIEN (für Webseite und Soziale Medien)</t>
  </si>
  <si>
    <t>Tage</t>
  </si>
  <si>
    <t>Aufwand Editor*in ohne Regie</t>
  </si>
  <si>
    <t>(Total Aufwand Schnitt der Regie)</t>
  </si>
  <si>
    <t>Notizen, Bemerkungen</t>
  </si>
  <si>
    <t>1.10</t>
  </si>
  <si>
    <t>Autor*in:</t>
  </si>
  <si>
    <t>Ort und Datum:</t>
  </si>
  <si>
    <t>Die Autor*in:</t>
  </si>
  <si>
    <t>Die Produzent*in:</t>
  </si>
  <si>
    <t xml:space="preserve">Drehbuch: </t>
  </si>
  <si>
    <t>TOTAL ENTWICKLUNGSPHASE</t>
  </si>
  <si>
    <t xml:space="preserve">DOKUMENTARFILM - AUFWAND ENTWICKLUNG </t>
  </si>
  <si>
    <t>DOKUMENTARFILM - AUFWAND HERSTELLUNG</t>
  </si>
  <si>
    <t>DOKUMENTARFILM - HONORAR ENTWICKLUNG</t>
  </si>
  <si>
    <t>Entwicklungsbudget</t>
  </si>
  <si>
    <t>ACHTUNG: Max. 50% der Entschädigung darf rückgestellt werden!</t>
  </si>
  <si>
    <t>Prozentanteil vom Budget als Beteiligung ZUZÜGLICH der bereits im Vertrag verhandelten Erlösbeteiligung.</t>
  </si>
  <si>
    <t>ACHTUNG: bei einer Nettobeteiligung geht es unter Umständen sehr lange, bis diese Beteiligung zum Zuge kommt!</t>
  </si>
  <si>
    <t>Eine Mischform aus Rückstellung und einer höheren Beteiligung.</t>
  </si>
  <si>
    <t>DOKUMENTARFILM - LOHN HERSTELLUNG</t>
  </si>
  <si>
    <t>Vorbereitungs- und Drehphase (ohne Entwicklung)</t>
  </si>
  <si>
    <t>Postproduktion</t>
  </si>
  <si>
    <t>Arbeitsaufwand laut Aufwandrechner*</t>
  </si>
  <si>
    <t>*Beispiel ausgefüllt mit dem Durchschnittswert Entwicklung Dokumentarfilm gemäss Studie "Erfolg hat seinen Preis", ARF 2021, S.42.</t>
  </si>
  <si>
    <t>*Beispiel ausgefüllt mit dem Durchschnittswerten Dokumentarfilm-Herstellung aus der Studie "Erfolg hat seinen Preis", ARF 2021, S.43-47.</t>
  </si>
  <si>
    <t>(Beim Dokumentarfilm sind die Durchschnittswerte aufgrund der sehr grossen Varianz der Projekte aussagekräftiger.)</t>
  </si>
  <si>
    <t>zum selber Ausfüllen</t>
  </si>
  <si>
    <t>Weiterer Aufwand (Visionierungen, Abnahmen, etc.):</t>
  </si>
  <si>
    <t xml:space="preserve">Weiterer Aufwand (z.B. Festivals, Sponsorenanlässe etc.): </t>
  </si>
  <si>
    <t xml:space="preserve">Die Zusatzleistung fliesst als Rückstellung direkt in die Finanzierung mit ein. Diese wird in Recoupmentplan im ersten Rang ausgezahlt. </t>
  </si>
  <si>
    <t>ACHTUNG: bei einer Nettobeteiligung geht es unter Umständen sehr lange, bis diese Beteiligung zum Zuge kommt.</t>
  </si>
  <si>
    <t>&gt; Link zum Merkblatt des BAK</t>
  </si>
  <si>
    <t xml:space="preserve">  gemäss ARF-Richtlinien </t>
  </si>
  <si>
    <t xml:space="preserve">  Beispiel</t>
  </si>
  <si>
    <t>TOTAL SCHNITTPHASE</t>
  </si>
  <si>
    <t>TOTAL POSTPODUKTIONSPHASE</t>
  </si>
  <si>
    <t>TOTAL AUSWERTUNGSPHASE</t>
  </si>
  <si>
    <t>TOTAL VORBEREITUNGS- UND DREHPHASE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</si>
</sst>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CHF-807]\ * #,##0_ ;_ [$CHF-807]\ * \-#,##0_ ;_ [$CHF-807]\ * &quot;-&quot;??_ ;_ @_ "/>
    <numFmt numFmtId="165" formatCode="0.0%"/>
    <numFmt numFmtId="166" formatCode="_ &quot;CHF&quot;\ * #\'##0_ ;_ &quot;CHF&quot;\ * \-#\'##0_ ;_ &quot;CHF&quot;\ * &quot;-&quot;_ ;_ @_ "/>
  </numFmts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 (Textkörper)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" fontId="0" fillId="0" borderId="0" xfId="0" applyNumberFormat="1"/>
    <xf numFmtId="0" fontId="0" fillId="0" borderId="0" xfId="0" applyAlignment="1">
      <alignment horizontal="right"/>
    </xf>
    <xf numFmtId="0" fontId="0" fillId="3" borderId="1" xfId="0" applyFill="1" applyBorder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0" fillId="4" borderId="0" xfId="0" applyFill="1"/>
    <xf numFmtId="0" fontId="1" fillId="4" borderId="0" xfId="0" applyFont="1" applyFill="1" applyAlignment="1">
      <alignment horizontal="right"/>
    </xf>
    <xf numFmtId="164" fontId="0" fillId="4" borderId="0" xfId="0" applyNumberFormat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5" borderId="1" xfId="0" applyFont="1" applyFill="1" applyBorder="1"/>
    <xf numFmtId="0" fontId="0" fillId="2" borderId="2" xfId="0" applyFill="1" applyBorder="1"/>
    <xf numFmtId="2" fontId="0" fillId="2" borderId="2" xfId="0" applyNumberFormat="1" applyFill="1" applyBorder="1"/>
    <xf numFmtId="0" fontId="1" fillId="5" borderId="3" xfId="0" applyFont="1" applyFill="1" applyBorder="1" applyAlignment="1">
      <alignment horizontal="right"/>
    </xf>
    <xf numFmtId="0" fontId="0" fillId="2" borderId="3" xfId="0" applyFill="1" applyBorder="1"/>
    <xf numFmtId="0" fontId="1" fillId="5" borderId="2" xfId="0" applyFont="1" applyFill="1" applyBorder="1"/>
    <xf numFmtId="164" fontId="0" fillId="0" borderId="2" xfId="0" applyNumberFormat="1" applyBorder="1"/>
    <xf numFmtId="164" fontId="1" fillId="6" borderId="1" xfId="0" applyNumberFormat="1" applyFont="1" applyFill="1" applyBorder="1"/>
    <xf numFmtId="165" fontId="0" fillId="0" borderId="2" xfId="1" applyNumberFormat="1" applyFont="1" applyBorder="1"/>
    <xf numFmtId="0" fontId="6" fillId="0" borderId="0" xfId="0" applyFont="1"/>
    <xf numFmtId="0" fontId="1" fillId="2" borderId="3" xfId="0" applyFont="1" applyFill="1" applyBorder="1"/>
    <xf numFmtId="0" fontId="0" fillId="2" borderId="3" xfId="0" applyFill="1" applyBorder="1" applyAlignment="1">
      <alignment wrapText="1"/>
    </xf>
    <xf numFmtId="0" fontId="1" fillId="5" borderId="3" xfId="0" applyFont="1" applyFill="1" applyBorder="1"/>
    <xf numFmtId="2" fontId="0" fillId="2" borderId="3" xfId="0" applyNumberFormat="1" applyFill="1" applyBorder="1"/>
    <xf numFmtId="0" fontId="0" fillId="2" borderId="2" xfId="0" applyFill="1" applyBorder="1" applyAlignment="1">
      <alignment vertical="top"/>
    </xf>
    <xf numFmtId="2" fontId="0" fillId="2" borderId="3" xfId="0" applyNumberFormat="1" applyFill="1" applyBorder="1" applyAlignment="1">
      <alignment vertical="top"/>
    </xf>
    <xf numFmtId="0" fontId="0" fillId="0" borderId="0" xfId="0" applyAlignment="1">
      <alignment wrapText="1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right"/>
    </xf>
    <xf numFmtId="2" fontId="7" fillId="2" borderId="2" xfId="0" applyNumberFormat="1" applyFont="1" applyFill="1" applyBorder="1"/>
    <xf numFmtId="2" fontId="7" fillId="2" borderId="2" xfId="0" applyNumberFormat="1" applyFont="1" applyFill="1" applyBorder="1" applyAlignment="1">
      <alignment vertical="top"/>
    </xf>
    <xf numFmtId="0" fontId="8" fillId="2" borderId="2" xfId="0" applyFont="1" applyFill="1" applyBorder="1"/>
    <xf numFmtId="0" fontId="0" fillId="0" borderId="0" xfId="0" applyAlignment="1">
      <alignment horizontal="left"/>
    </xf>
    <xf numFmtId="49" fontId="7" fillId="2" borderId="2" xfId="0" applyNumberFormat="1" applyFont="1" applyFill="1" applyBorder="1" applyAlignment="1">
      <alignment horizontal="right" vertical="top"/>
    </xf>
    <xf numFmtId="0" fontId="9" fillId="0" borderId="0" xfId="0" applyFont="1"/>
    <xf numFmtId="0" fontId="0" fillId="0" borderId="0" xfId="0" applyAlignment="1">
      <alignment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0" fillId="0" borderId="0" xfId="2"/>
    <xf numFmtId="166" fontId="0" fillId="2" borderId="2" xfId="0" applyNumberFormat="1" applyFill="1" applyBorder="1"/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/>
    </xf>
    <xf numFmtId="166" fontId="0" fillId="0" borderId="2" xfId="0" applyNumberFormat="1" applyBorder="1"/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3" borderId="5" xfId="0" applyFill="1" applyBorder="1"/>
    <xf numFmtId="0" fontId="1" fillId="5" borderId="1" xfId="0" applyFont="1" applyFill="1" applyBorder="1" applyAlignment="1">
      <alignment horizontal="right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ak.admin.ch/bak/de/home/kulturschaffen/film1/glossar/beteiligungen-von-filmschaffenden-an-der-finanzierung-von-filmpr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ak.admin.ch/bak/de/home/kulturschaffen/film1/glossar/beteiligungen-von-filmschaffenden-an-der-finanzierung-von-filmp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7A11F-35EB-41F7-BF35-711AAE16E1F6}">
  <sheetPr>
    <pageSetUpPr fitToPage="1"/>
  </sheetPr>
  <dimension ref="A1:H29"/>
  <sheetViews>
    <sheetView zoomScaleNormal="100" workbookViewId="0">
      <selection activeCell="B25" sqref="B25"/>
    </sheetView>
  </sheetViews>
  <sheetFormatPr baseColWidth="10" defaultRowHeight="15.75"/>
  <cols>
    <col min="1" max="1" width="5.375" customWidth="1"/>
    <col min="2" max="2" width="71.625" customWidth="1"/>
    <col min="3" max="3" width="19.375" customWidth="1"/>
    <col min="4" max="4" width="21.125" customWidth="1"/>
    <col min="5" max="5" width="21.875" customWidth="1"/>
    <col min="6" max="6" width="20.625" style="5" customWidth="1"/>
    <col min="7" max="7" width="19" customWidth="1"/>
    <col min="8" max="8" width="16.375" customWidth="1"/>
  </cols>
  <sheetData>
    <row r="1" spans="1:6" ht="36">
      <c r="A1" s="8" t="s">
        <v>113</v>
      </c>
      <c r="C1" s="8"/>
    </row>
    <row r="2" spans="1:6">
      <c r="A2" t="s">
        <v>87</v>
      </c>
    </row>
    <row r="4" spans="1:6" ht="23.25">
      <c r="A4" s="7" t="s">
        <v>48</v>
      </c>
      <c r="C4" s="7"/>
    </row>
    <row r="5" spans="1:6" ht="23.25">
      <c r="A5" s="7" t="s">
        <v>49</v>
      </c>
      <c r="C5" s="7"/>
    </row>
    <row r="6" spans="1:6" ht="23.25">
      <c r="A6" s="7" t="s">
        <v>107</v>
      </c>
      <c r="C6" s="7"/>
    </row>
    <row r="7" spans="1:6" ht="23.25">
      <c r="A7" s="7" t="s">
        <v>8</v>
      </c>
      <c r="C7" s="7"/>
    </row>
    <row r="9" spans="1:6">
      <c r="E9" s="1"/>
    </row>
    <row r="10" spans="1:6" ht="24" thickBot="1">
      <c r="A10" s="7"/>
      <c r="B10" s="7" t="s">
        <v>73</v>
      </c>
      <c r="C10" s="1" t="s">
        <v>38</v>
      </c>
      <c r="D10" s="3" t="s">
        <v>0</v>
      </c>
      <c r="E10" s="1" t="s">
        <v>64</v>
      </c>
      <c r="F10" s="14"/>
    </row>
    <row r="11" spans="1:6" ht="16.5" thickBot="1">
      <c r="A11" s="16">
        <v>1.1000000000000001</v>
      </c>
      <c r="B11" s="19" t="s">
        <v>15</v>
      </c>
      <c r="C11" s="19" t="s">
        <v>50</v>
      </c>
      <c r="D11" s="6"/>
    </row>
    <row r="12" spans="1:6" ht="16.5" thickBot="1">
      <c r="A12" s="16">
        <v>1.2</v>
      </c>
      <c r="B12" s="19" t="s">
        <v>16</v>
      </c>
      <c r="C12" s="19" t="s">
        <v>51</v>
      </c>
      <c r="D12" s="6"/>
    </row>
    <row r="13" spans="1:6" ht="16.5" thickBot="1">
      <c r="A13" s="16">
        <v>1.3</v>
      </c>
      <c r="B13" s="19" t="s">
        <v>17</v>
      </c>
      <c r="C13" s="19" t="s">
        <v>52</v>
      </c>
      <c r="D13" s="6"/>
    </row>
    <row r="14" spans="1:6" ht="16.5" thickBot="1">
      <c r="A14" s="32">
        <v>1.4</v>
      </c>
      <c r="B14" s="19" t="s">
        <v>77</v>
      </c>
      <c r="C14" s="19" t="s">
        <v>61</v>
      </c>
      <c r="D14" s="6"/>
    </row>
    <row r="15" spans="1:6" ht="16.5" thickBot="1">
      <c r="A15" s="32">
        <v>1.5</v>
      </c>
      <c r="B15" s="19" t="s">
        <v>18</v>
      </c>
      <c r="C15" s="19" t="s">
        <v>53</v>
      </c>
      <c r="D15" s="6"/>
    </row>
    <row r="16" spans="1:6" ht="16.5" thickBot="1">
      <c r="A16" s="32">
        <v>1.6</v>
      </c>
      <c r="B16" s="19" t="s">
        <v>77</v>
      </c>
      <c r="C16" s="19" t="s">
        <v>61</v>
      </c>
      <c r="D16" s="6"/>
    </row>
    <row r="17" spans="1:8" ht="16.5" thickBot="1">
      <c r="A17" s="32">
        <v>1.7</v>
      </c>
      <c r="B17" s="19" t="s">
        <v>86</v>
      </c>
      <c r="C17" s="19" t="s">
        <v>74</v>
      </c>
      <c r="D17" s="6"/>
    </row>
    <row r="18" spans="1:8" ht="16.5" thickBot="1">
      <c r="A18" s="32">
        <v>1.8</v>
      </c>
      <c r="B18" s="19" t="s">
        <v>19</v>
      </c>
      <c r="C18" s="19" t="s">
        <v>44</v>
      </c>
      <c r="D18" s="6"/>
    </row>
    <row r="19" spans="1:8" ht="16.5" thickBot="1">
      <c r="A19" s="32">
        <v>1.9</v>
      </c>
      <c r="B19" s="19" t="s">
        <v>20</v>
      </c>
      <c r="C19" s="19" t="s">
        <v>43</v>
      </c>
      <c r="D19" s="6"/>
    </row>
    <row r="20" spans="1:8" ht="32.25" thickBot="1">
      <c r="A20" s="38" t="s">
        <v>106</v>
      </c>
      <c r="B20" s="26" t="s">
        <v>89</v>
      </c>
      <c r="C20" s="19" t="s">
        <v>54</v>
      </c>
      <c r="D20" s="6"/>
    </row>
    <row r="21" spans="1:8" ht="16.5" thickBot="1">
      <c r="A21" s="33">
        <v>1.1100000000000001</v>
      </c>
      <c r="B21" s="19" t="s">
        <v>21</v>
      </c>
      <c r="C21" s="19" t="s">
        <v>75</v>
      </c>
      <c r="D21" s="6"/>
    </row>
    <row r="22" spans="1:8" ht="16.5" thickBot="1">
      <c r="A22" s="34">
        <v>1.1200000000000001</v>
      </c>
      <c r="B22" s="19" t="s">
        <v>22</v>
      </c>
      <c r="C22" s="28" t="s">
        <v>55</v>
      </c>
      <c r="D22" s="6"/>
      <c r="E22" s="13"/>
    </row>
    <row r="23" spans="1:8" ht="16.5" thickBot="1">
      <c r="A23" s="32">
        <v>1.1299999999999999</v>
      </c>
      <c r="B23" s="19" t="s">
        <v>42</v>
      </c>
      <c r="C23" s="19"/>
      <c r="D23" s="6"/>
      <c r="E23" s="13"/>
    </row>
    <row r="24" spans="1:8" ht="16.5" thickBot="1">
      <c r="A24" s="16"/>
      <c r="B24" s="19"/>
      <c r="C24" s="19"/>
      <c r="D24" s="6"/>
      <c r="E24" s="13"/>
    </row>
    <row r="25" spans="1:8" ht="16.5" thickBot="1">
      <c r="A25" s="20"/>
      <c r="B25" s="18" t="s">
        <v>112</v>
      </c>
      <c r="C25" s="27"/>
      <c r="D25" s="15">
        <f>SUM(D11:D24)</f>
        <v>0</v>
      </c>
      <c r="E25" s="15">
        <f>D25/5</f>
        <v>0</v>
      </c>
      <c r="F25" s="2"/>
      <c r="G25" s="2"/>
      <c r="H25" s="2"/>
    </row>
    <row r="26" spans="1:8" s="5" customFormat="1">
      <c r="A26"/>
      <c r="B26" s="2"/>
      <c r="C26"/>
      <c r="D26"/>
      <c r="E26"/>
      <c r="G26"/>
      <c r="H26"/>
    </row>
    <row r="28" spans="1:8" s="5" customFormat="1">
      <c r="A28" t="s">
        <v>108</v>
      </c>
      <c r="B28"/>
      <c r="C28"/>
      <c r="D28" s="5" t="s">
        <v>108</v>
      </c>
      <c r="E28"/>
      <c r="G28"/>
      <c r="H28"/>
    </row>
    <row r="29" spans="1:8" s="5" customFormat="1">
      <c r="A29" t="s">
        <v>109</v>
      </c>
      <c r="B29"/>
      <c r="C29"/>
      <c r="D29" s="5" t="s">
        <v>110</v>
      </c>
      <c r="E29"/>
      <c r="G29"/>
      <c r="H29"/>
    </row>
  </sheetData>
  <pageMargins left="0.7" right="0.7" top="0.78740157499999996" bottom="0.78740157499999996" header="0.3" footer="0.3"/>
  <pageSetup paperSize="9" scale="63" fitToHeight="2" orientation="landscape" horizontalDpi="4294967292" verticalDpi="4294967292"/>
  <ignoredErrors>
    <ignoredError sqref="A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3013-313C-4C7F-9C98-5DF810FED085}">
  <sheetPr>
    <pageSetUpPr fitToPage="1"/>
  </sheetPr>
  <dimension ref="A1:H75"/>
  <sheetViews>
    <sheetView tabSelected="1" topLeftCell="A7" zoomScale="97" workbookViewId="0">
      <selection activeCell="G20" sqref="G20"/>
    </sheetView>
  </sheetViews>
  <sheetFormatPr baseColWidth="10" defaultRowHeight="15.75"/>
  <cols>
    <col min="1" max="1" width="5.375" customWidth="1"/>
    <col min="2" max="2" width="82.125" customWidth="1"/>
    <col min="3" max="3" width="18.375" customWidth="1"/>
    <col min="4" max="4" width="21.125" customWidth="1"/>
    <col min="5" max="5" width="21.875" customWidth="1"/>
    <col min="6" max="6" width="20.625" style="5" customWidth="1"/>
    <col min="7" max="7" width="19" customWidth="1"/>
    <col min="8" max="8" width="16.375" customWidth="1"/>
  </cols>
  <sheetData>
    <row r="1" spans="1:7" ht="36">
      <c r="A1" s="8" t="s">
        <v>114</v>
      </c>
      <c r="C1" s="8"/>
    </row>
    <row r="2" spans="1:7">
      <c r="A2" t="s">
        <v>88</v>
      </c>
    </row>
    <row r="4" spans="1:7" ht="23.25">
      <c r="A4" s="7" t="s">
        <v>48</v>
      </c>
      <c r="C4" s="7"/>
      <c r="D4" s="7"/>
      <c r="F4"/>
      <c r="G4" s="5"/>
    </row>
    <row r="5" spans="1:7" ht="23.25">
      <c r="A5" s="7" t="s">
        <v>49</v>
      </c>
      <c r="C5" s="7"/>
      <c r="D5" s="7"/>
      <c r="F5"/>
      <c r="G5" s="5"/>
    </row>
    <row r="6" spans="1:7" ht="23.25">
      <c r="A6" s="7" t="s">
        <v>111</v>
      </c>
      <c r="C6" s="7"/>
      <c r="D6" s="7"/>
      <c r="F6"/>
      <c r="G6" s="5"/>
    </row>
    <row r="7" spans="1:7" ht="23.25">
      <c r="A7" s="7" t="s">
        <v>7</v>
      </c>
      <c r="C7" s="7"/>
      <c r="D7" s="7"/>
      <c r="F7"/>
      <c r="G7" s="5"/>
    </row>
    <row r="8" spans="1:7" ht="23.25">
      <c r="A8" s="7" t="s">
        <v>8</v>
      </c>
      <c r="C8" s="7"/>
      <c r="D8" s="7"/>
      <c r="F8"/>
      <c r="G8" s="5"/>
    </row>
    <row r="9" spans="1:7" ht="23.25">
      <c r="A9" s="7" t="s">
        <v>37</v>
      </c>
      <c r="C9" s="7"/>
      <c r="D9" s="7"/>
      <c r="F9"/>
      <c r="G9" s="5"/>
    </row>
    <row r="10" spans="1:7">
      <c r="B10" s="2"/>
    </row>
    <row r="11" spans="1:7">
      <c r="B11" s="2"/>
    </row>
    <row r="12" spans="1:7" ht="24" thickBot="1">
      <c r="A12" s="7">
        <v>1</v>
      </c>
      <c r="B12" s="7" t="s">
        <v>85</v>
      </c>
      <c r="C12" s="1" t="s">
        <v>38</v>
      </c>
      <c r="D12" s="1" t="s">
        <v>0</v>
      </c>
      <c r="E12" s="1" t="s">
        <v>64</v>
      </c>
      <c r="F12" s="2" t="s">
        <v>105</v>
      </c>
    </row>
    <row r="13" spans="1:7" ht="16.5" thickBot="1">
      <c r="A13" s="16">
        <v>1.1000000000000001</v>
      </c>
      <c r="B13" s="19" t="s">
        <v>23</v>
      </c>
      <c r="C13" s="19" t="s">
        <v>43</v>
      </c>
      <c r="D13" s="6"/>
    </row>
    <row r="14" spans="1:7" ht="16.5" thickBot="1">
      <c r="A14" s="16">
        <v>1.2</v>
      </c>
      <c r="B14" s="19" t="s">
        <v>84</v>
      </c>
      <c r="C14" s="19" t="s">
        <v>50</v>
      </c>
      <c r="D14" s="6"/>
    </row>
    <row r="15" spans="1:7" ht="16.5" thickBot="1">
      <c r="A15" s="29">
        <v>1.3</v>
      </c>
      <c r="B15" s="26" t="s">
        <v>90</v>
      </c>
      <c r="C15" s="19" t="s">
        <v>50</v>
      </c>
      <c r="D15" s="6"/>
    </row>
    <row r="16" spans="1:7" ht="16.5" thickBot="1">
      <c r="A16" s="16">
        <v>1.4</v>
      </c>
      <c r="B16" s="19" t="s">
        <v>24</v>
      </c>
      <c r="C16" s="19" t="s">
        <v>43</v>
      </c>
      <c r="D16" s="6"/>
    </row>
    <row r="17" spans="1:8" ht="16.5" thickBot="1">
      <c r="A17" s="16">
        <v>1.5</v>
      </c>
      <c r="B17" s="19" t="s">
        <v>56</v>
      </c>
      <c r="C17" s="19" t="s">
        <v>40</v>
      </c>
      <c r="D17" s="6"/>
    </row>
    <row r="18" spans="1:8" ht="16.5" thickBot="1">
      <c r="A18" s="16">
        <v>1.6</v>
      </c>
      <c r="B18" s="25" t="s">
        <v>83</v>
      </c>
      <c r="C18" s="19" t="s">
        <v>57</v>
      </c>
      <c r="D18" s="6"/>
    </row>
    <row r="19" spans="1:8" ht="16.5" thickBot="1">
      <c r="A19" s="16">
        <v>1.7</v>
      </c>
      <c r="B19" s="19" t="s">
        <v>91</v>
      </c>
      <c r="C19" s="19" t="s">
        <v>40</v>
      </c>
      <c r="D19" s="6"/>
    </row>
    <row r="20" spans="1:8" ht="16.5" thickBot="1">
      <c r="A20" s="16">
        <v>1.8</v>
      </c>
      <c r="B20" s="19" t="s">
        <v>92</v>
      </c>
      <c r="C20" s="19" t="s">
        <v>40</v>
      </c>
      <c r="D20" s="6"/>
      <c r="E20" s="13"/>
    </row>
    <row r="21" spans="1:8" ht="16.5" thickBot="1">
      <c r="A21" s="16">
        <v>1.9</v>
      </c>
      <c r="B21" s="19" t="s">
        <v>42</v>
      </c>
      <c r="C21" s="19"/>
      <c r="D21" s="6"/>
      <c r="E21" s="13"/>
    </row>
    <row r="22" spans="1:8" ht="16.5" thickBot="1">
      <c r="A22" s="16"/>
      <c r="B22" s="19"/>
      <c r="C22" s="19"/>
      <c r="D22" s="54"/>
      <c r="E22" s="13"/>
    </row>
    <row r="23" spans="1:8" ht="16.5" thickBot="1">
      <c r="A23" s="18">
        <v>1</v>
      </c>
      <c r="B23" s="18" t="s">
        <v>139</v>
      </c>
      <c r="C23" s="18"/>
      <c r="D23" s="55">
        <f>SUM(D13:D22)</f>
        <v>0</v>
      </c>
      <c r="E23" s="55">
        <f>D23/5</f>
        <v>0</v>
      </c>
      <c r="F23" s="2"/>
      <c r="G23" s="2"/>
      <c r="H23" s="2"/>
    </row>
    <row r="24" spans="1:8">
      <c r="B24" s="2"/>
      <c r="D24" s="1"/>
      <c r="E24" s="3"/>
      <c r="F24" s="2"/>
    </row>
    <row r="25" spans="1:8" ht="24" thickBot="1">
      <c r="A25" s="7">
        <v>2</v>
      </c>
      <c r="B25" s="7" t="s">
        <v>1</v>
      </c>
      <c r="C25" s="7"/>
      <c r="F25" s="37" t="s">
        <v>103</v>
      </c>
      <c r="G25" s="5"/>
    </row>
    <row r="26" spans="1:8" ht="16.5" thickBot="1">
      <c r="A26" s="32">
        <v>2.1</v>
      </c>
      <c r="B26" s="19" t="s">
        <v>25</v>
      </c>
      <c r="C26" s="19" t="s">
        <v>58</v>
      </c>
      <c r="D26" s="6"/>
    </row>
    <row r="27" spans="1:8" ht="16.5" thickBot="1">
      <c r="A27" s="32">
        <v>2.2000000000000002</v>
      </c>
      <c r="B27" s="19" t="s">
        <v>93</v>
      </c>
      <c r="C27" s="19" t="s">
        <v>59</v>
      </c>
      <c r="D27" s="6"/>
    </row>
    <row r="28" spans="1:8" ht="16.5" thickBot="1">
      <c r="A28" s="32">
        <v>2.2999999999999998</v>
      </c>
      <c r="B28" s="19" t="s">
        <v>26</v>
      </c>
      <c r="C28" s="19" t="s">
        <v>43</v>
      </c>
      <c r="D28" s="6"/>
    </row>
    <row r="29" spans="1:8" ht="16.5" thickBot="1">
      <c r="A29" s="32">
        <v>2.4</v>
      </c>
      <c r="B29" s="19" t="s">
        <v>27</v>
      </c>
      <c r="C29" s="19" t="s">
        <v>46</v>
      </c>
      <c r="D29" s="6"/>
      <c r="H29" s="5"/>
    </row>
    <row r="30" spans="1:8" ht="16.5" thickBot="1">
      <c r="A30" s="32">
        <v>2.5</v>
      </c>
      <c r="B30" s="19" t="s">
        <v>94</v>
      </c>
      <c r="C30" s="19" t="s">
        <v>45</v>
      </c>
      <c r="D30" s="6"/>
      <c r="G30" s="5"/>
    </row>
    <row r="31" spans="1:8" ht="16.5" thickBot="1">
      <c r="A31" s="32">
        <v>2.6</v>
      </c>
      <c r="B31" s="25" t="s">
        <v>82</v>
      </c>
      <c r="C31" s="19" t="s">
        <v>63</v>
      </c>
      <c r="D31" s="6"/>
    </row>
    <row r="32" spans="1:8" ht="16.5" thickBot="1">
      <c r="A32" s="32">
        <v>2.7</v>
      </c>
      <c r="B32" s="19" t="s">
        <v>95</v>
      </c>
      <c r="C32" s="19" t="s">
        <v>40</v>
      </c>
      <c r="D32" s="6"/>
    </row>
    <row r="33" spans="1:8" ht="16.5" thickBot="1">
      <c r="A33" s="32">
        <v>2.8</v>
      </c>
      <c r="B33" s="19" t="s">
        <v>96</v>
      </c>
      <c r="C33" s="19" t="s">
        <v>41</v>
      </c>
      <c r="D33" s="6"/>
    </row>
    <row r="34" spans="1:8" ht="16.5" thickBot="1">
      <c r="A34" s="32">
        <v>2.9</v>
      </c>
      <c r="B34" s="19" t="s">
        <v>129</v>
      </c>
      <c r="C34" s="19"/>
      <c r="D34" s="6"/>
    </row>
    <row r="35" spans="1:8" ht="16.5" thickBot="1">
      <c r="A35" s="16"/>
      <c r="B35" s="19" t="s">
        <v>104</v>
      </c>
      <c r="C35" s="19"/>
      <c r="D35" s="54"/>
    </row>
    <row r="36" spans="1:8" ht="16.5" thickBot="1">
      <c r="A36" s="18">
        <v>2</v>
      </c>
      <c r="B36" s="18" t="s">
        <v>136</v>
      </c>
      <c r="C36" s="18"/>
      <c r="D36" s="55">
        <f>SUM(D26:D35)</f>
        <v>0</v>
      </c>
      <c r="E36" s="55">
        <f>D36/5</f>
        <v>0</v>
      </c>
      <c r="F36" s="2"/>
      <c r="G36" s="2"/>
      <c r="H36" s="2"/>
    </row>
    <row r="37" spans="1:8">
      <c r="B37" s="2"/>
      <c r="D37" s="1"/>
      <c r="F37" s="2"/>
    </row>
    <row r="38" spans="1:8" ht="24" thickBot="1">
      <c r="A38" s="7">
        <v>3</v>
      </c>
      <c r="B38" s="7" t="s">
        <v>2</v>
      </c>
      <c r="C38" s="7"/>
    </row>
    <row r="39" spans="1:8" ht="16.5" thickBot="1">
      <c r="A39" s="16">
        <v>3.1</v>
      </c>
      <c r="B39" s="19" t="s">
        <v>60</v>
      </c>
      <c r="C39" s="19" t="s">
        <v>39</v>
      </c>
      <c r="D39" s="6"/>
    </row>
    <row r="40" spans="1:8" ht="16.5" thickBot="1">
      <c r="A40" s="32">
        <v>3.2</v>
      </c>
      <c r="B40" s="19" t="s">
        <v>81</v>
      </c>
      <c r="C40" s="19" t="s">
        <v>39</v>
      </c>
      <c r="D40" s="6"/>
    </row>
    <row r="41" spans="1:8" ht="16.5" thickBot="1">
      <c r="A41" s="16">
        <v>3.3</v>
      </c>
      <c r="B41" s="19" t="s">
        <v>28</v>
      </c>
      <c r="C41" s="19" t="s">
        <v>61</v>
      </c>
      <c r="D41" s="6"/>
    </row>
    <row r="42" spans="1:8" ht="16.5" thickBot="1">
      <c r="A42" s="16">
        <v>3.4</v>
      </c>
      <c r="B42" s="19" t="s">
        <v>29</v>
      </c>
      <c r="C42" s="19" t="s">
        <v>39</v>
      </c>
      <c r="D42" s="6"/>
    </row>
    <row r="43" spans="1:8" ht="16.5" thickBot="1">
      <c r="A43" s="16">
        <v>3.5</v>
      </c>
      <c r="B43" s="19" t="s">
        <v>30</v>
      </c>
      <c r="C43" s="19" t="s">
        <v>39</v>
      </c>
      <c r="D43" s="6"/>
    </row>
    <row r="44" spans="1:8" ht="16.5" thickBot="1">
      <c r="A44" s="16">
        <v>3.6</v>
      </c>
      <c r="B44" s="19" t="s">
        <v>97</v>
      </c>
      <c r="C44" s="19" t="s">
        <v>39</v>
      </c>
      <c r="D44" s="6"/>
    </row>
    <row r="45" spans="1:8" ht="16.5" thickBot="1">
      <c r="A45" s="16">
        <v>3.7</v>
      </c>
      <c r="B45" s="19" t="s">
        <v>31</v>
      </c>
      <c r="C45" s="19" t="s">
        <v>61</v>
      </c>
      <c r="D45" s="6"/>
    </row>
    <row r="46" spans="1:8" ht="16.5" thickBot="1">
      <c r="A46" s="16">
        <v>3.8</v>
      </c>
      <c r="B46" s="19" t="s">
        <v>32</v>
      </c>
      <c r="C46" s="19" t="s">
        <v>80</v>
      </c>
      <c r="D46" s="6"/>
    </row>
    <row r="47" spans="1:8" ht="16.5" thickBot="1">
      <c r="A47" s="16">
        <v>3.9</v>
      </c>
      <c r="B47" s="19" t="s">
        <v>33</v>
      </c>
      <c r="C47" s="19" t="s">
        <v>43</v>
      </c>
      <c r="D47" s="6"/>
    </row>
    <row r="48" spans="1:8" ht="16.5" thickBot="1">
      <c r="A48" s="17">
        <v>3.1</v>
      </c>
      <c r="B48" s="19" t="s">
        <v>34</v>
      </c>
      <c r="C48" s="28" t="s">
        <v>45</v>
      </c>
      <c r="D48" s="6"/>
    </row>
    <row r="49" spans="1:8" ht="16.5" thickBot="1">
      <c r="A49" s="17">
        <v>3.11</v>
      </c>
      <c r="B49" s="19" t="s">
        <v>35</v>
      </c>
      <c r="C49" s="28" t="s">
        <v>43</v>
      </c>
      <c r="D49" s="6"/>
    </row>
    <row r="50" spans="1:8" ht="16.5" thickBot="1">
      <c r="A50" s="17">
        <v>3.12</v>
      </c>
      <c r="B50" s="19" t="s">
        <v>98</v>
      </c>
      <c r="C50" s="28" t="s">
        <v>46</v>
      </c>
      <c r="D50" s="6"/>
    </row>
    <row r="51" spans="1:8" ht="16.5" thickBot="1">
      <c r="A51" s="17">
        <v>3.13</v>
      </c>
      <c r="B51" s="19" t="s">
        <v>99</v>
      </c>
      <c r="C51" s="28" t="s">
        <v>46</v>
      </c>
      <c r="D51" s="6"/>
    </row>
    <row r="52" spans="1:8" ht="16.5" thickBot="1">
      <c r="A52" s="17">
        <v>3.14</v>
      </c>
      <c r="B52" s="19" t="s">
        <v>36</v>
      </c>
      <c r="C52" s="28" t="s">
        <v>45</v>
      </c>
      <c r="D52" s="6"/>
    </row>
    <row r="53" spans="1:8" ht="16.5" thickBot="1">
      <c r="A53" s="17">
        <v>3.15</v>
      </c>
      <c r="B53" s="19" t="s">
        <v>62</v>
      </c>
      <c r="C53" s="28" t="s">
        <v>74</v>
      </c>
      <c r="D53" s="6"/>
      <c r="E53" s="3"/>
      <c r="G53" s="3"/>
    </row>
    <row r="54" spans="1:8" ht="16.5" thickBot="1">
      <c r="A54" s="17">
        <v>3.16</v>
      </c>
      <c r="B54" s="19" t="s">
        <v>47</v>
      </c>
      <c r="C54" s="28" t="s">
        <v>45</v>
      </c>
      <c r="D54" s="6"/>
      <c r="E54" s="3"/>
      <c r="G54" s="3"/>
    </row>
    <row r="55" spans="1:8" ht="16.5" thickBot="1">
      <c r="A55" s="17">
        <v>3.17</v>
      </c>
      <c r="B55" s="19" t="s">
        <v>100</v>
      </c>
      <c r="C55" s="28" t="s">
        <v>39</v>
      </c>
      <c r="D55" s="6"/>
      <c r="E55" s="3"/>
      <c r="G55" s="3"/>
    </row>
    <row r="56" spans="1:8" ht="16.5" thickBot="1">
      <c r="A56" s="35">
        <v>3.18</v>
      </c>
      <c r="B56" s="26" t="s">
        <v>101</v>
      </c>
      <c r="C56" s="30" t="s">
        <v>41</v>
      </c>
      <c r="D56" s="6"/>
    </row>
    <row r="57" spans="1:8" ht="16.5" thickBot="1">
      <c r="A57" s="17">
        <v>3.19</v>
      </c>
      <c r="B57" s="19" t="s">
        <v>42</v>
      </c>
      <c r="C57" s="28"/>
      <c r="D57" s="6"/>
    </row>
    <row r="58" spans="1:8" ht="16.5" thickBot="1">
      <c r="A58" s="17"/>
      <c r="B58" s="19"/>
      <c r="C58" s="28"/>
      <c r="D58" s="54"/>
    </row>
    <row r="59" spans="1:8" ht="16.5" thickBot="1">
      <c r="A59" s="18">
        <v>3</v>
      </c>
      <c r="B59" s="18" t="s">
        <v>137</v>
      </c>
      <c r="C59" s="18"/>
      <c r="D59" s="55">
        <f>SUM(D39:D58)</f>
        <v>0</v>
      </c>
      <c r="E59" s="55">
        <f>D59/5</f>
        <v>0</v>
      </c>
      <c r="F59" s="2"/>
      <c r="G59" s="2"/>
      <c r="H59" s="2"/>
    </row>
    <row r="60" spans="1:8">
      <c r="B60" s="5"/>
      <c r="D60" s="1"/>
    </row>
    <row r="61" spans="1:8">
      <c r="B61" s="2"/>
      <c r="D61" s="4"/>
      <c r="E61" s="4"/>
      <c r="F61" s="4"/>
    </row>
    <row r="62" spans="1:8">
      <c r="A62" s="10"/>
      <c r="B62" s="11"/>
      <c r="C62" s="10"/>
      <c r="D62" s="12"/>
      <c r="E62" s="9"/>
      <c r="F62" s="9"/>
    </row>
    <row r="64" spans="1:8" ht="24" thickBot="1">
      <c r="A64" s="7">
        <v>4</v>
      </c>
      <c r="B64" s="7" t="s">
        <v>3</v>
      </c>
      <c r="C64" s="7"/>
      <c r="E64" s="1"/>
    </row>
    <row r="65" spans="1:5" ht="16.5" thickBot="1">
      <c r="A65" s="32">
        <v>4.0999999999999996</v>
      </c>
      <c r="B65" s="26" t="s">
        <v>76</v>
      </c>
      <c r="C65" s="19" t="s">
        <v>46</v>
      </c>
      <c r="D65" s="6"/>
    </row>
    <row r="66" spans="1:5" ht="16.5" hidden="1" thickBot="1">
      <c r="A66" s="32"/>
      <c r="B66" s="26"/>
      <c r="C66" s="19"/>
      <c r="D66" s="6"/>
    </row>
    <row r="67" spans="1:5" ht="16.5" thickBot="1">
      <c r="A67" s="32">
        <v>4.2</v>
      </c>
      <c r="B67" s="26" t="s">
        <v>79</v>
      </c>
      <c r="C67" s="19" t="s">
        <v>43</v>
      </c>
      <c r="D67" s="6"/>
    </row>
    <row r="68" spans="1:5" ht="16.5" thickBot="1">
      <c r="A68" s="36">
        <v>4.3</v>
      </c>
      <c r="B68" s="26" t="s">
        <v>78</v>
      </c>
      <c r="C68" s="19" t="s">
        <v>43</v>
      </c>
      <c r="D68" s="6"/>
    </row>
    <row r="69" spans="1:5" ht="16.5" thickBot="1">
      <c r="A69" s="32">
        <v>4.4000000000000004</v>
      </c>
      <c r="B69" s="19" t="s">
        <v>130</v>
      </c>
      <c r="C69" s="19"/>
      <c r="D69" s="6"/>
    </row>
    <row r="70" spans="1:5" ht="16.5" thickBot="1">
      <c r="A70" s="32"/>
      <c r="B70" s="19"/>
      <c r="C70" s="19"/>
      <c r="D70" s="6"/>
    </row>
    <row r="71" spans="1:5" ht="16.5" thickBot="1">
      <c r="A71" s="20">
        <v>4</v>
      </c>
      <c r="B71" s="18" t="s">
        <v>138</v>
      </c>
      <c r="C71" s="27"/>
      <c r="D71" s="15">
        <f>SUM(D65:D69)</f>
        <v>0</v>
      </c>
      <c r="E71" s="15">
        <f>D71/5</f>
        <v>0</v>
      </c>
    </row>
    <row r="72" spans="1:5">
      <c r="B72" s="2"/>
    </row>
    <row r="74" spans="1:5">
      <c r="A74" t="s">
        <v>5</v>
      </c>
      <c r="D74" s="5" t="s">
        <v>5</v>
      </c>
    </row>
    <row r="75" spans="1:5">
      <c r="A75" t="s">
        <v>6</v>
      </c>
      <c r="D75" s="5" t="s">
        <v>4</v>
      </c>
    </row>
  </sheetData>
  <pageMargins left="0.7" right="0.7" top="0.78740157499999996" bottom="0.78740157499999996" header="0.3" footer="0.3"/>
  <pageSetup paperSize="9" scale="63" fitToHeight="2" orientation="landscape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83800-30F5-4EB6-BE61-A9EF1E0FB3C5}">
  <dimension ref="A1:G36"/>
  <sheetViews>
    <sheetView workbookViewId="0">
      <selection activeCell="D6" sqref="D6"/>
    </sheetView>
  </sheetViews>
  <sheetFormatPr baseColWidth="10" defaultRowHeight="15.75"/>
  <cols>
    <col min="2" max="2" width="25.625" customWidth="1"/>
    <col min="3" max="3" width="57" customWidth="1"/>
    <col min="4" max="4" width="11.75" customWidth="1"/>
    <col min="5" max="5" width="17.875" customWidth="1"/>
    <col min="7" max="7" width="15.625" customWidth="1"/>
  </cols>
  <sheetData>
    <row r="1" spans="1:7" ht="36">
      <c r="A1" s="8" t="s">
        <v>115</v>
      </c>
    </row>
    <row r="3" spans="1:7">
      <c r="E3" s="31"/>
      <c r="G3" s="31"/>
    </row>
    <row r="4" spans="1:7">
      <c r="A4" t="s">
        <v>124</v>
      </c>
      <c r="C4" s="16">
        <v>218</v>
      </c>
      <c r="D4" t="s">
        <v>102</v>
      </c>
    </row>
    <row r="6" spans="1:7">
      <c r="A6" t="s">
        <v>70</v>
      </c>
      <c r="C6" s="49">
        <v>1950</v>
      </c>
      <c r="D6" s="39" t="s">
        <v>134</v>
      </c>
    </row>
    <row r="7" spans="1:7">
      <c r="C7" s="9"/>
    </row>
    <row r="8" spans="1:7">
      <c r="A8" t="s">
        <v>68</v>
      </c>
      <c r="C8" s="21">
        <f>C4/5*C6</f>
        <v>85020</v>
      </c>
      <c r="E8" s="9"/>
      <c r="F8" s="9"/>
      <c r="G8" s="9"/>
    </row>
    <row r="10" spans="1:7" ht="16.5" thickBot="1"/>
    <row r="11" spans="1:7" ht="16.5" thickBot="1">
      <c r="A11" s="1" t="s">
        <v>9</v>
      </c>
      <c r="C11" s="22">
        <f>C8</f>
        <v>85020</v>
      </c>
    </row>
    <row r="13" spans="1:7">
      <c r="A13" t="s">
        <v>69</v>
      </c>
      <c r="C13" s="46">
        <v>50000</v>
      </c>
      <c r="D13" s="39" t="s">
        <v>135</v>
      </c>
    </row>
    <row r="15" spans="1:7">
      <c r="A15" t="s">
        <v>116</v>
      </c>
      <c r="C15" s="46">
        <v>100000</v>
      </c>
      <c r="D15" s="39" t="s">
        <v>135</v>
      </c>
    </row>
    <row r="18" spans="1:3">
      <c r="A18" t="s">
        <v>66</v>
      </c>
      <c r="C18" s="21">
        <f>C11-C13</f>
        <v>35020</v>
      </c>
    </row>
    <row r="20" spans="1:3">
      <c r="A20" t="s">
        <v>67</v>
      </c>
      <c r="C20" s="23">
        <f>C13/C15</f>
        <v>0.5</v>
      </c>
    </row>
    <row r="23" spans="1:3" ht="47.25">
      <c r="A23" s="42" t="s">
        <v>10</v>
      </c>
      <c r="C23" s="31" t="s">
        <v>131</v>
      </c>
    </row>
    <row r="24" spans="1:3" s="43" customFormat="1" ht="18.75">
      <c r="A24" s="42"/>
      <c r="C24" s="40" t="s">
        <v>117</v>
      </c>
    </row>
    <row r="25" spans="1:3" ht="18.75">
      <c r="A25" s="24"/>
      <c r="C25" s="45" t="s">
        <v>133</v>
      </c>
    </row>
    <row r="26" spans="1:3">
      <c r="A26" s="1"/>
    </row>
    <row r="27" spans="1:3" ht="31.5">
      <c r="A27" s="42" t="s">
        <v>11</v>
      </c>
      <c r="C27" s="40" t="s">
        <v>118</v>
      </c>
    </row>
    <row r="28" spans="1:3" s="31" customFormat="1" ht="33" customHeight="1">
      <c r="A28" s="41"/>
      <c r="C28" s="31" t="s">
        <v>119</v>
      </c>
    </row>
    <row r="29" spans="1:3">
      <c r="A29" s="1"/>
    </row>
    <row r="30" spans="1:3" ht="18.75">
      <c r="A30" s="24" t="s">
        <v>12</v>
      </c>
      <c r="C30" t="s">
        <v>120</v>
      </c>
    </row>
    <row r="31" spans="1:3" ht="18.75">
      <c r="A31" s="24"/>
    </row>
    <row r="33" spans="1:2">
      <c r="A33" t="s">
        <v>125</v>
      </c>
    </row>
    <row r="34" spans="1:2">
      <c r="A34" t="s">
        <v>127</v>
      </c>
    </row>
    <row r="36" spans="1:2">
      <c r="A36" s="16"/>
      <c r="B36" t="s">
        <v>128</v>
      </c>
    </row>
  </sheetData>
  <hyperlinks>
    <hyperlink ref="C25" r:id="rId1" xr:uid="{1A037FED-DD9A-4B9C-A2B9-6A19F116E51B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20AB5-D4E8-4B40-BE55-09751B34AED7}">
  <dimension ref="A1:I37"/>
  <sheetViews>
    <sheetView workbookViewId="0">
      <selection activeCell="F19" sqref="F19:F20"/>
    </sheetView>
  </sheetViews>
  <sheetFormatPr baseColWidth="10" defaultRowHeight="15.75"/>
  <cols>
    <col min="2" max="2" width="27.375" customWidth="1"/>
    <col min="3" max="3" width="57" customWidth="1"/>
    <col min="5" max="5" width="18.625" customWidth="1"/>
    <col min="6" max="6" width="11" customWidth="1"/>
    <col min="7" max="7" width="15.5" customWidth="1"/>
  </cols>
  <sheetData>
    <row r="1" spans="1:9" ht="36">
      <c r="A1" s="8" t="s">
        <v>121</v>
      </c>
    </row>
    <row r="3" spans="1:9" ht="47.25">
      <c r="E3" s="50" t="s">
        <v>122</v>
      </c>
      <c r="F3" s="51" t="s">
        <v>71</v>
      </c>
      <c r="G3" s="51" t="s">
        <v>123</v>
      </c>
      <c r="H3" s="52" t="s">
        <v>65</v>
      </c>
    </row>
    <row r="4" spans="1:9">
      <c r="A4" t="s">
        <v>124</v>
      </c>
      <c r="C4" s="16">
        <f>SUM(E4:H4)</f>
        <v>406</v>
      </c>
      <c r="D4" t="s">
        <v>102</v>
      </c>
      <c r="E4" s="53">
        <v>94</v>
      </c>
      <c r="F4" s="53">
        <v>160</v>
      </c>
      <c r="G4" s="53">
        <v>120</v>
      </c>
      <c r="H4" s="53">
        <v>32</v>
      </c>
      <c r="I4" t="s">
        <v>102</v>
      </c>
    </row>
    <row r="6" spans="1:9">
      <c r="A6" t="s">
        <v>70</v>
      </c>
      <c r="C6" s="49">
        <v>1950</v>
      </c>
      <c r="D6" s="39" t="s">
        <v>134</v>
      </c>
    </row>
    <row r="7" spans="1:9">
      <c r="C7" s="9"/>
    </row>
    <row r="8" spans="1:9">
      <c r="A8" t="s">
        <v>68</v>
      </c>
      <c r="C8" s="21">
        <f>C4/5*C6</f>
        <v>158340</v>
      </c>
      <c r="E8" s="9"/>
      <c r="F8" s="9"/>
      <c r="G8" s="9"/>
    </row>
    <row r="10" spans="1:9" ht="16.5" thickBot="1"/>
    <row r="11" spans="1:9" ht="16.5" thickBot="1">
      <c r="A11" s="1" t="s">
        <v>9</v>
      </c>
      <c r="C11" s="22">
        <f>C8</f>
        <v>158340</v>
      </c>
      <c r="E11" s="22">
        <f>(E4/5*C6)</f>
        <v>36660</v>
      </c>
      <c r="F11" s="22">
        <f>(F4/5*C6)</f>
        <v>62400</v>
      </c>
      <c r="G11" s="22">
        <f>(G4/5*C6)</f>
        <v>46800</v>
      </c>
      <c r="H11" s="22">
        <f>H4/5*C6</f>
        <v>12480</v>
      </c>
    </row>
    <row r="13" spans="1:9">
      <c r="A13" t="s">
        <v>69</v>
      </c>
      <c r="C13" s="46">
        <v>100000</v>
      </c>
      <c r="D13" s="39" t="s">
        <v>135</v>
      </c>
    </row>
    <row r="15" spans="1:9">
      <c r="A15" t="s">
        <v>72</v>
      </c>
      <c r="C15" s="46">
        <v>700000</v>
      </c>
      <c r="D15" s="39" t="s">
        <v>135</v>
      </c>
    </row>
    <row r="18" spans="1:3">
      <c r="A18" t="s">
        <v>66</v>
      </c>
      <c r="C18" s="21">
        <f>C11-C13</f>
        <v>58340</v>
      </c>
    </row>
    <row r="20" spans="1:3">
      <c r="A20" t="s">
        <v>67</v>
      </c>
      <c r="C20" s="23">
        <f>C13/C15</f>
        <v>0.14285714285714285</v>
      </c>
    </row>
    <row r="24" spans="1:3" s="47" customFormat="1" ht="36" customHeight="1">
      <c r="A24" s="42" t="s">
        <v>10</v>
      </c>
      <c r="C24" s="47" t="s">
        <v>131</v>
      </c>
    </row>
    <row r="25" spans="1:3" ht="18" customHeight="1">
      <c r="A25" s="24"/>
      <c r="C25" s="31" t="s">
        <v>117</v>
      </c>
    </row>
    <row r="26" spans="1:3" ht="18" customHeight="1">
      <c r="A26" s="24"/>
      <c r="C26" s="45" t="s">
        <v>133</v>
      </c>
    </row>
    <row r="27" spans="1:3">
      <c r="A27" s="1"/>
      <c r="C27" s="31"/>
    </row>
    <row r="28" spans="1:3" s="43" customFormat="1" ht="31.5">
      <c r="A28" s="42" t="s">
        <v>11</v>
      </c>
      <c r="C28" s="40" t="s">
        <v>118</v>
      </c>
    </row>
    <row r="29" spans="1:3" ht="32.25">
      <c r="A29" s="24"/>
      <c r="C29" s="31" t="s">
        <v>132</v>
      </c>
    </row>
    <row r="30" spans="1:3">
      <c r="A30" s="1"/>
      <c r="C30" s="31"/>
    </row>
    <row r="31" spans="1:3" s="44" customFormat="1" ht="18.75">
      <c r="A31" s="48" t="s">
        <v>12</v>
      </c>
      <c r="C31" s="47" t="s">
        <v>13</v>
      </c>
    </row>
    <row r="32" spans="1:3" ht="18.75">
      <c r="A32" s="24"/>
    </row>
    <row r="34" spans="1:2">
      <c r="A34" t="s">
        <v>126</v>
      </c>
    </row>
    <row r="35" spans="1:2">
      <c r="A35" t="s">
        <v>127</v>
      </c>
    </row>
    <row r="37" spans="1:2">
      <c r="A37" s="16"/>
      <c r="B37" t="s">
        <v>14</v>
      </c>
    </row>
  </sheetData>
  <hyperlinks>
    <hyperlink ref="C26" r:id="rId1" xr:uid="{BB93755A-2C5C-4F38-8BC8-A163E845BB1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Dok Aufwand Entwicklung</vt:lpstr>
      <vt:lpstr>Dok Aufwand Herstellung</vt:lpstr>
      <vt:lpstr>Dok Honorar Entwicklung</vt:lpstr>
      <vt:lpstr>Dok Lohn Herstellung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Roland Hurschler</cp:lastModifiedBy>
  <cp:lastPrinted>2025-01-09T09:06:33Z</cp:lastPrinted>
  <dcterms:created xsi:type="dcterms:W3CDTF">2021-04-22T11:28:28Z</dcterms:created>
  <dcterms:modified xsi:type="dcterms:W3CDTF">2025-01-22T17:44:31Z</dcterms:modified>
</cp:coreProperties>
</file>